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7100" windowHeight="12400" activeTab="0"/>
  </bookViews>
  <sheets>
    <sheet name="Year 1" sheetId="1" r:id="rId1"/>
    <sheet name="Year 2" sheetId="2" r:id="rId2"/>
    <sheet name="Summary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<sst xmlns="http://schemas.openxmlformats.org/spreadsheetml/2006/main" count="111" uniqueCount="45">
  <si>
    <t>TAPITMAT Budget</t>
  </si>
  <si>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</si>
  <si>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</si>
  <si>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</si>
  <si>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</si>
  <si>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</si>
  <si>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</si>
  <si>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</si>
  <si>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</si>
  <si>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</si>
  <si>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</si>
  <si>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</si>
  <si>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</si>
  <si>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Co-PI</t>
  </si>
  <si>
    <t>Subtotal Personnel</t>
  </si>
  <si>
    <t>2)</t>
  </si>
  <si>
    <t>Personnel</t>
  </si>
  <si>
    <t>TBD</t>
  </si>
  <si>
    <t>Equipment</t>
  </si>
  <si>
    <t>Freezer</t>
  </si>
  <si>
    <t>Post Doc</t>
  </si>
  <si>
    <t>Research Specialist</t>
  </si>
  <si>
    <t>Subtotal Equipment</t>
  </si>
  <si>
    <t>3)</t>
  </si>
  <si>
    <t>Supplies</t>
  </si>
  <si>
    <t>Description</t>
  </si>
  <si>
    <t>sample storage</t>
  </si>
  <si>
    <t>Assays</t>
  </si>
  <si>
    <t>Subtotal Supplies</t>
  </si>
  <si>
    <t>4)</t>
  </si>
  <si>
    <t>Other Expenses</t>
  </si>
  <si>
    <t>Travel</t>
  </si>
  <si>
    <t>Publication Costs/Reprints</t>
  </si>
  <si>
    <t>publication costs related to research</t>
  </si>
  <si>
    <t>Subtotal Other Expenses</t>
  </si>
  <si>
    <t>TOTAL EXPENSES</t>
  </si>
  <si>
    <t>Post Doc Health Insurance</t>
  </si>
  <si>
    <t>Misc Lab Supplies</t>
  </si>
  <si>
    <t>glassware, etc.</t>
  </si>
  <si>
    <t>Project Title:</t>
  </si>
  <si>
    <t>1 trip for PI's to scientific meeting to present results</t>
  </si>
  <si>
    <t>Summary</t>
  </si>
  <si>
    <t>Year 1</t>
  </si>
  <si>
    <t>Year 2</t>
  </si>
  <si>
    <t>Maturational Human Biology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</si>
</sst>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7" fillId="0" borderId="0" xfId="0" applyNumberFormat="1" applyFont="1" applyAlignment="1">
      <alignment/>
    </xf>
    <xf numFmtId="167" fontId="8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6">
      <selection activeCell="H44" sqref="H44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44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42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/>
      <c r="D4" s="3"/>
      <c r="E4" s="3"/>
      <c r="F4" s="3"/>
    </row>
    <row r="5" spans="2:6" ht="19.5" customHeight="1">
      <c r="B5" s="2" t="s">
        <v>39</v>
      </c>
      <c r="C5" s="3"/>
      <c r="D5" s="3"/>
      <c r="E5" s="3"/>
      <c r="F5" s="3"/>
    </row>
    <row r="6" spans="2:4" ht="19.5" customHeight="1">
      <c r="B6" s="2" t="s">
        <v>1</v>
      </c>
      <c r="C6" s="23">
        <v>42186</v>
      </c>
      <c r="D6" s="3"/>
    </row>
    <row r="7" spans="2:4" ht="19.5" customHeight="1">
      <c r="B7" s="2" t="s">
        <v>2</v>
      </c>
      <c r="C7" s="23">
        <v>42551</v>
      </c>
      <c r="D7" s="3"/>
    </row>
    <row r="11" spans="1:2" ht="15">
      <c r="A11" s="2" t="s">
        <v>11</v>
      </c>
      <c r="B11" s="4" t="s">
        <v>16</v>
      </c>
    </row>
    <row r="12" spans="2:8" ht="30">
      <c r="B12" s="13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12</v>
      </c>
    </row>
    <row r="13" spans="2:8" ht="15">
      <c r="B13" s="1" t="s">
        <v>17</v>
      </c>
      <c r="C13" s="9" t="s">
        <v>13</v>
      </c>
      <c r="D13" s="8">
        <v>12</v>
      </c>
      <c r="E13" s="5">
        <v>0.05</v>
      </c>
      <c r="F13" s="6">
        <f>100000*E13</f>
        <v>5000</v>
      </c>
      <c r="G13" s="6">
        <f>F13*0.345</f>
        <v>1724.9999999999998</v>
      </c>
      <c r="H13" s="6">
        <f>SUM(F13:G13)</f>
        <v>6725</v>
      </c>
    </row>
    <row r="14" spans="1:8" ht="15">
      <c r="A14" s="1" t="s">
        <v>10</v>
      </c>
      <c r="B14" s="1" t="s">
        <v>17</v>
      </c>
      <c r="C14" s="9" t="s">
        <v>13</v>
      </c>
      <c r="D14" s="8">
        <v>12</v>
      </c>
      <c r="E14" s="5">
        <v>0.05</v>
      </c>
      <c r="F14" s="6">
        <f>100000*E14</f>
        <v>5000</v>
      </c>
      <c r="G14" s="6">
        <f>F14*0.345</f>
        <v>1724.9999999999998</v>
      </c>
      <c r="H14" s="6">
        <f>SUM(F14:G14)</f>
        <v>6725</v>
      </c>
    </row>
    <row r="15" spans="2:8" ht="15">
      <c r="B15" s="1" t="s">
        <v>17</v>
      </c>
      <c r="C15" s="9" t="s">
        <v>20</v>
      </c>
      <c r="D15" s="8">
        <v>12</v>
      </c>
      <c r="E15" s="5">
        <v>0.25</v>
      </c>
      <c r="F15" s="6">
        <f>E15*35000</f>
        <v>8750</v>
      </c>
      <c r="G15" s="6">
        <v>0</v>
      </c>
      <c r="H15" s="6">
        <f>SUM(F15:G15)</f>
        <v>8750</v>
      </c>
    </row>
    <row r="16" spans="2:8" ht="30">
      <c r="B16" s="1" t="s">
        <v>17</v>
      </c>
      <c r="C16" s="9" t="s">
        <v>21</v>
      </c>
      <c r="D16" s="8">
        <v>12</v>
      </c>
      <c r="E16" s="5">
        <v>0.25</v>
      </c>
      <c r="F16" s="6">
        <f>25000*E16</f>
        <v>6250</v>
      </c>
      <c r="G16" s="6">
        <f>F16*0.345</f>
        <v>2156.25</v>
      </c>
      <c r="H16" s="16">
        <f>SUM(F16:G16)</f>
        <v>8406.25</v>
      </c>
    </row>
    <row r="17" spans="2:8" ht="15">
      <c r="B17" s="2" t="s">
        <v>14</v>
      </c>
      <c r="F17" s="6"/>
      <c r="G17" s="6"/>
      <c r="H17" s="15">
        <f>SUM(H13:H16)</f>
        <v>30606.25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15</v>
      </c>
      <c r="B20" s="4" t="s">
        <v>18</v>
      </c>
      <c r="F20" s="6"/>
      <c r="G20" s="6"/>
      <c r="H20" s="6"/>
    </row>
    <row r="21" spans="1:8" ht="15">
      <c r="A21" s="2"/>
      <c r="B21" s="2"/>
      <c r="C21" s="10" t="s">
        <v>25</v>
      </c>
      <c r="D21" s="11"/>
      <c r="E21" s="11"/>
      <c r="F21" s="12"/>
      <c r="G21" s="12"/>
      <c r="H21" s="6"/>
    </row>
    <row r="22" spans="2:8" ht="15">
      <c r="B22" s="1" t="s">
        <v>19</v>
      </c>
      <c r="C22" s="1" t="s">
        <v>26</v>
      </c>
      <c r="F22" s="6"/>
      <c r="G22" s="6"/>
      <c r="H22" s="6">
        <v>8000</v>
      </c>
    </row>
    <row r="23" spans="6:8" ht="15">
      <c r="F23" s="6"/>
      <c r="G23" s="6"/>
      <c r="H23" s="16"/>
    </row>
    <row r="24" spans="2:8" ht="15">
      <c r="B24" s="2" t="s">
        <v>22</v>
      </c>
      <c r="C24" s="2"/>
      <c r="D24" s="2"/>
      <c r="E24" s="2"/>
      <c r="F24" s="7"/>
      <c r="G24" s="7"/>
      <c r="H24" s="15">
        <f>SUM(H22:H23)</f>
        <v>8000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23</v>
      </c>
      <c r="B27" s="4" t="s">
        <v>24</v>
      </c>
      <c r="F27" s="6"/>
      <c r="G27" s="6"/>
      <c r="H27" s="6"/>
    </row>
    <row r="28" spans="1:8" ht="15">
      <c r="A28" s="2"/>
      <c r="B28" s="2"/>
      <c r="C28" s="10" t="s">
        <v>25</v>
      </c>
      <c r="D28" s="11"/>
      <c r="E28" s="11"/>
      <c r="F28" s="12"/>
      <c r="G28" s="12"/>
      <c r="H28" s="6"/>
    </row>
    <row r="29" spans="2:8" ht="15">
      <c r="B29" s="1" t="s">
        <v>27</v>
      </c>
      <c r="F29" s="6"/>
      <c r="G29" s="6"/>
      <c r="H29" s="6">
        <v>2500</v>
      </c>
    </row>
    <row r="30" spans="2:8" ht="15">
      <c r="B30" s="1" t="s">
        <v>37</v>
      </c>
      <c r="C30" s="1" t="s">
        <v>38</v>
      </c>
      <c r="F30" s="6"/>
      <c r="G30" s="6"/>
      <c r="H30" s="6">
        <v>3494</v>
      </c>
    </row>
    <row r="31" spans="6:8" ht="15">
      <c r="F31" s="6"/>
      <c r="G31" s="6"/>
      <c r="H31" s="16"/>
    </row>
    <row r="32" spans="2:8" ht="15">
      <c r="B32" s="2" t="s">
        <v>28</v>
      </c>
      <c r="C32" s="2"/>
      <c r="D32" s="2"/>
      <c r="E32" s="2"/>
      <c r="F32" s="7"/>
      <c r="G32" s="7"/>
      <c r="H32" s="15">
        <f>SUM(H29:H31)</f>
        <v>5994</v>
      </c>
    </row>
    <row r="33" spans="2:8" ht="15">
      <c r="B33" s="2"/>
      <c r="C33" s="2"/>
      <c r="D33" s="2"/>
      <c r="E33" s="2"/>
      <c r="F33" s="7"/>
      <c r="G33" s="7"/>
      <c r="H33" s="7"/>
    </row>
    <row r="34" spans="6:8" ht="15">
      <c r="F34" s="6"/>
      <c r="G34" s="6"/>
      <c r="H34" s="6"/>
    </row>
    <row r="35" spans="1:8" ht="15">
      <c r="A35" s="2" t="s">
        <v>29</v>
      </c>
      <c r="B35" s="2" t="s">
        <v>30</v>
      </c>
      <c r="F35" s="6"/>
      <c r="G35" s="6"/>
      <c r="H35" s="6"/>
    </row>
    <row r="36" spans="3:8" ht="15">
      <c r="C36" s="10" t="s">
        <v>25</v>
      </c>
      <c r="D36" s="11"/>
      <c r="E36" s="11"/>
      <c r="F36" s="12"/>
      <c r="G36" s="12"/>
      <c r="H36" s="6"/>
    </row>
    <row r="37" spans="2:8" ht="15">
      <c r="B37" s="1" t="s">
        <v>31</v>
      </c>
      <c r="C37" s="1" t="s">
        <v>40</v>
      </c>
      <c r="F37" s="6"/>
      <c r="G37" s="6"/>
      <c r="H37" s="6">
        <v>2500</v>
      </c>
    </row>
    <row r="38" spans="2:8" ht="15">
      <c r="B38" s="1" t="s">
        <v>32</v>
      </c>
      <c r="C38" s="1" t="s">
        <v>33</v>
      </c>
      <c r="F38" s="6"/>
      <c r="G38" s="6"/>
      <c r="H38" s="6">
        <v>2000</v>
      </c>
    </row>
    <row r="39" spans="2:8" ht="15">
      <c r="B39" s="1" t="s">
        <v>36</v>
      </c>
      <c r="F39" s="6"/>
      <c r="G39" s="6"/>
      <c r="H39" s="6">
        <f>3600*0.25</f>
        <v>900</v>
      </c>
    </row>
    <row r="40" spans="6:8" ht="15">
      <c r="F40" s="6"/>
      <c r="G40" s="6"/>
      <c r="H40" s="16"/>
    </row>
    <row r="41" spans="2:8" ht="15">
      <c r="B41" s="2" t="s">
        <v>34</v>
      </c>
      <c r="C41" s="2"/>
      <c r="D41" s="2"/>
      <c r="E41" s="2"/>
      <c r="F41" s="7"/>
      <c r="G41" s="7"/>
      <c r="H41" s="15">
        <f>SUM(H37:H40)</f>
        <v>5400</v>
      </c>
    </row>
    <row r="42" spans="6:8" ht="15">
      <c r="F42" s="6"/>
      <c r="G42" s="6"/>
      <c r="H42" s="6"/>
    </row>
    <row r="43" spans="6:8" ht="15">
      <c r="F43" s="6"/>
      <c r="G43" s="6"/>
      <c r="H43" s="6"/>
    </row>
    <row r="44" spans="2:8" ht="15.75" thickBot="1">
      <c r="B44" s="2" t="s">
        <v>35</v>
      </c>
      <c r="C44" s="2"/>
      <c r="D44" s="2"/>
      <c r="E44" s="2"/>
      <c r="F44" s="7"/>
      <c r="G44" s="7"/>
      <c r="H44" s="17">
        <f>H41+H32+H24+H17</f>
        <v>50000.25</v>
      </c>
    </row>
    <row r="45" spans="6:8" ht="15.75" thickTop="1">
      <c r="F45" s="6"/>
      <c r="G45" s="6"/>
      <c r="H45" s="6"/>
    </row>
    <row r="46" spans="6:8" ht="15">
      <c r="F46" s="6"/>
      <c r="G46" s="6"/>
      <c r="H46" s="6"/>
    </row>
    <row r="47" spans="2:8" ht="15">
      <c r="B47" s="4"/>
      <c r="F47" s="6"/>
      <c r="G47" s="6"/>
      <c r="H47" s="6"/>
    </row>
    <row r="48" spans="6:8" ht="15">
      <c r="F48" s="6"/>
      <c r="G48" s="6"/>
      <c r="H48" s="6"/>
    </row>
    <row r="49" spans="6:8" ht="15"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C8" sqref="C8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44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43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>
        <f>'Year 1'!C4</f>
        <v>0</v>
      </c>
      <c r="D4" s="3"/>
      <c r="E4" s="3"/>
      <c r="F4" s="3"/>
    </row>
    <row r="5" spans="2:6" ht="19.5" customHeight="1">
      <c r="B5" s="2" t="s">
        <v>39</v>
      </c>
      <c r="C5" s="3">
        <f>'Year 1'!C5</f>
        <v>0</v>
      </c>
      <c r="D5" s="3"/>
      <c r="E5" s="3"/>
      <c r="F5" s="3"/>
    </row>
    <row r="6" spans="2:4" ht="19.5" customHeight="1">
      <c r="B6" s="2" t="s">
        <v>1</v>
      </c>
      <c r="C6" s="23">
        <v>42186</v>
      </c>
      <c r="D6" s="3"/>
    </row>
    <row r="7" spans="2:4" ht="19.5" customHeight="1">
      <c r="B7" s="2" t="s">
        <v>2</v>
      </c>
      <c r="C7" s="23">
        <v>42551</v>
      </c>
      <c r="D7" s="3"/>
    </row>
    <row r="11" spans="1:2" ht="15">
      <c r="A11" s="2" t="s">
        <v>11</v>
      </c>
      <c r="B11" s="4" t="s">
        <v>16</v>
      </c>
    </row>
    <row r="12" spans="2:8" ht="30">
      <c r="B12" s="13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12</v>
      </c>
    </row>
    <row r="13" spans="2:8" ht="15">
      <c r="B13" s="1" t="s">
        <v>17</v>
      </c>
      <c r="C13" s="9" t="s">
        <v>13</v>
      </c>
      <c r="D13" s="8">
        <v>12</v>
      </c>
      <c r="E13" s="5">
        <v>0.05</v>
      </c>
      <c r="F13" s="6">
        <f>100000*E13</f>
        <v>5000</v>
      </c>
      <c r="G13" s="6">
        <f>F13*0.341</f>
        <v>1705.0000000000002</v>
      </c>
      <c r="H13" s="6">
        <f>SUM(F13:G13)</f>
        <v>6705</v>
      </c>
    </row>
    <row r="14" spans="1:8" ht="15">
      <c r="A14" s="1" t="s">
        <v>10</v>
      </c>
      <c r="B14" s="1" t="s">
        <v>17</v>
      </c>
      <c r="C14" s="9" t="s">
        <v>13</v>
      </c>
      <c r="D14" s="8">
        <v>12</v>
      </c>
      <c r="E14" s="5">
        <v>0.05</v>
      </c>
      <c r="F14" s="6">
        <f>100000*E14</f>
        <v>5000</v>
      </c>
      <c r="G14" s="6">
        <f>F14*0.341</f>
        <v>1705.0000000000002</v>
      </c>
      <c r="H14" s="6">
        <f>SUM(F14:G14)</f>
        <v>6705</v>
      </c>
    </row>
    <row r="15" spans="2:8" ht="15">
      <c r="B15" s="1" t="s">
        <v>17</v>
      </c>
      <c r="C15" s="9" t="s">
        <v>20</v>
      </c>
      <c r="D15" s="8">
        <v>12</v>
      </c>
      <c r="E15" s="5">
        <v>0.25</v>
      </c>
      <c r="F15" s="6">
        <f>E15*35000</f>
        <v>8750</v>
      </c>
      <c r="G15" s="6">
        <f>F15*0.34</f>
        <v>2975</v>
      </c>
      <c r="H15" s="6">
        <f>SUM(F15:G15)</f>
        <v>11725</v>
      </c>
    </row>
    <row r="16" spans="2:8" ht="30">
      <c r="B16" s="1" t="s">
        <v>17</v>
      </c>
      <c r="C16" s="9" t="s">
        <v>21</v>
      </c>
      <c r="D16" s="8">
        <v>12</v>
      </c>
      <c r="E16" s="5">
        <v>0.25</v>
      </c>
      <c r="F16" s="6">
        <f>25000*E16</f>
        <v>6250</v>
      </c>
      <c r="G16" s="6">
        <f>F16*0.34</f>
        <v>2125</v>
      </c>
      <c r="H16" s="16">
        <f>SUM(F16:G16)</f>
        <v>8375</v>
      </c>
    </row>
    <row r="17" spans="2:8" ht="15">
      <c r="B17" s="2" t="s">
        <v>14</v>
      </c>
      <c r="F17" s="6"/>
      <c r="G17" s="6"/>
      <c r="H17" s="15">
        <f>SUM(H13:H16)</f>
        <v>33510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15</v>
      </c>
      <c r="B20" s="4" t="s">
        <v>18</v>
      </c>
      <c r="F20" s="6"/>
      <c r="G20" s="6"/>
      <c r="H20" s="6"/>
    </row>
    <row r="21" spans="1:8" ht="15">
      <c r="A21" s="2"/>
      <c r="B21" s="2"/>
      <c r="C21" s="10" t="s">
        <v>25</v>
      </c>
      <c r="D21" s="11"/>
      <c r="E21" s="11"/>
      <c r="F21" s="12"/>
      <c r="G21" s="12"/>
      <c r="H21" s="6"/>
    </row>
    <row r="22" spans="2:8" ht="15">
      <c r="B22" s="1" t="s">
        <v>19</v>
      </c>
      <c r="C22" s="1" t="s">
        <v>26</v>
      </c>
      <c r="F22" s="6"/>
      <c r="G22" s="6"/>
      <c r="H22" s="6">
        <v>8000</v>
      </c>
    </row>
    <row r="23" spans="6:8" ht="15">
      <c r="F23" s="6"/>
      <c r="G23" s="6"/>
      <c r="H23" s="16"/>
    </row>
    <row r="24" spans="2:8" ht="15">
      <c r="B24" s="2" t="s">
        <v>22</v>
      </c>
      <c r="C24" s="2"/>
      <c r="D24" s="2"/>
      <c r="E24" s="2"/>
      <c r="F24" s="7"/>
      <c r="G24" s="7"/>
      <c r="H24" s="15">
        <f>SUM(H22:H23)</f>
        <v>8000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23</v>
      </c>
      <c r="B27" s="4" t="s">
        <v>24</v>
      </c>
      <c r="F27" s="6"/>
      <c r="G27" s="6"/>
      <c r="H27" s="6"/>
    </row>
    <row r="28" spans="1:8" ht="15">
      <c r="A28" s="2"/>
      <c r="B28" s="2"/>
      <c r="C28" s="10" t="s">
        <v>25</v>
      </c>
      <c r="D28" s="11"/>
      <c r="E28" s="11"/>
      <c r="F28" s="12"/>
      <c r="G28" s="12"/>
      <c r="H28" s="6"/>
    </row>
    <row r="29" spans="2:8" ht="15">
      <c r="B29" s="1" t="s">
        <v>27</v>
      </c>
      <c r="F29" s="6"/>
      <c r="G29" s="6"/>
      <c r="H29" s="6">
        <v>2500</v>
      </c>
    </row>
    <row r="30" spans="2:8" ht="15">
      <c r="B30" s="1" t="s">
        <v>37</v>
      </c>
      <c r="C30" s="1" t="s">
        <v>38</v>
      </c>
      <c r="F30" s="6"/>
      <c r="G30" s="6"/>
      <c r="H30" s="6">
        <v>590</v>
      </c>
    </row>
    <row r="31" spans="6:8" ht="15">
      <c r="F31" s="6"/>
      <c r="G31" s="6"/>
      <c r="H31" s="16"/>
    </row>
    <row r="32" spans="2:8" ht="15">
      <c r="B32" s="2" t="s">
        <v>28</v>
      </c>
      <c r="C32" s="2"/>
      <c r="D32" s="2"/>
      <c r="E32" s="2"/>
      <c r="F32" s="7"/>
      <c r="G32" s="7"/>
      <c r="H32" s="15">
        <f>SUM(H29:H31)</f>
        <v>3090</v>
      </c>
    </row>
    <row r="33" spans="2:8" ht="15">
      <c r="B33" s="2"/>
      <c r="C33" s="2"/>
      <c r="D33" s="2"/>
      <c r="E33" s="2"/>
      <c r="F33" s="7"/>
      <c r="G33" s="7"/>
      <c r="H33" s="7"/>
    </row>
    <row r="34" spans="6:8" ht="15">
      <c r="F34" s="6"/>
      <c r="G34" s="6"/>
      <c r="H34" s="6"/>
    </row>
    <row r="35" spans="1:8" ht="15">
      <c r="A35" s="2" t="s">
        <v>29</v>
      </c>
      <c r="B35" s="2" t="s">
        <v>30</v>
      </c>
      <c r="F35" s="6"/>
      <c r="G35" s="6"/>
      <c r="H35" s="6"/>
    </row>
    <row r="36" spans="3:8" ht="15">
      <c r="C36" s="10" t="s">
        <v>25</v>
      </c>
      <c r="D36" s="11"/>
      <c r="E36" s="11"/>
      <c r="F36" s="12"/>
      <c r="G36" s="12"/>
      <c r="H36" s="6"/>
    </row>
    <row r="37" spans="2:8" ht="15">
      <c r="B37" s="1" t="s">
        <v>31</v>
      </c>
      <c r="C37" s="1" t="s">
        <v>40</v>
      </c>
      <c r="F37" s="6"/>
      <c r="G37" s="6"/>
      <c r="H37" s="6">
        <v>2500</v>
      </c>
    </row>
    <row r="38" spans="2:8" ht="15">
      <c r="B38" s="1" t="s">
        <v>32</v>
      </c>
      <c r="C38" s="1" t="s">
        <v>33</v>
      </c>
      <c r="F38" s="6"/>
      <c r="G38" s="6"/>
      <c r="H38" s="6">
        <v>2000</v>
      </c>
    </row>
    <row r="39" spans="2:8" ht="15">
      <c r="B39" s="1" t="s">
        <v>36</v>
      </c>
      <c r="F39" s="6"/>
      <c r="G39" s="6"/>
      <c r="H39" s="6">
        <f>3600*0.25</f>
        <v>900</v>
      </c>
    </row>
    <row r="40" spans="6:8" ht="15">
      <c r="F40" s="6"/>
      <c r="G40" s="6"/>
      <c r="H40" s="16"/>
    </row>
    <row r="41" spans="2:8" ht="15">
      <c r="B41" s="2" t="s">
        <v>34</v>
      </c>
      <c r="C41" s="2"/>
      <c r="D41" s="2"/>
      <c r="E41" s="2"/>
      <c r="F41" s="7"/>
      <c r="G41" s="7"/>
      <c r="H41" s="15">
        <f>SUM(H37:H40)</f>
        <v>5400</v>
      </c>
    </row>
    <row r="42" spans="6:8" ht="15">
      <c r="F42" s="6"/>
      <c r="G42" s="6"/>
      <c r="H42" s="6"/>
    </row>
    <row r="43" spans="6:8" ht="15">
      <c r="F43" s="6"/>
      <c r="G43" s="6"/>
      <c r="H43" s="6"/>
    </row>
    <row r="44" spans="2:8" ht="15.75" thickBot="1">
      <c r="B44" s="2" t="s">
        <v>35</v>
      </c>
      <c r="C44" s="2"/>
      <c r="D44" s="2"/>
      <c r="E44" s="2"/>
      <c r="F44" s="7"/>
      <c r="G44" s="7"/>
      <c r="H44" s="17">
        <f>H41+H32+H24+H17</f>
        <v>50000</v>
      </c>
    </row>
    <row r="45" spans="6:8" ht="15.75" thickTop="1">
      <c r="F45" s="6"/>
      <c r="G45" s="6"/>
      <c r="H45" s="6"/>
    </row>
    <row r="46" spans="6:8" ht="15">
      <c r="F46" s="6"/>
      <c r="G46" s="6"/>
      <c r="H46" s="6"/>
    </row>
    <row r="47" spans="6:8" ht="15">
      <c r="F47" s="6"/>
      <c r="G47" s="6"/>
      <c r="H47" s="6"/>
    </row>
    <row r="48" spans="2:8" ht="15">
      <c r="B48" s="4"/>
      <c r="F48" s="6"/>
      <c r="G48" s="6"/>
      <c r="H48" s="6"/>
    </row>
    <row r="49" spans="6:8" ht="15"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  <row r="52" spans="6:8" ht="15">
      <c r="F52" s="6"/>
      <c r="G52" s="6"/>
      <c r="H5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C8" sqref="C8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7" width="10.8515625" style="1" customWidth="1"/>
    <col min="8" max="8" width="12.8515625" style="1" customWidth="1"/>
    <col min="9" max="16384" width="9.140625" style="1" customWidth="1"/>
  </cols>
  <sheetData>
    <row r="1" spans="2:8" s="18" customFormat="1" ht="19.5" customHeight="1">
      <c r="B1" s="19" t="s">
        <v>0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41</v>
      </c>
      <c r="C2" s="20"/>
      <c r="D2" s="20"/>
      <c r="E2" s="20"/>
      <c r="F2" s="20"/>
      <c r="G2" s="20"/>
      <c r="H2" s="20"/>
    </row>
    <row r="4" spans="2:6" ht="19.5" customHeight="1">
      <c r="B4" s="2" t="s">
        <v>3</v>
      </c>
      <c r="C4" s="3">
        <f>'Year 1'!C4</f>
        <v>0</v>
      </c>
      <c r="D4" s="3"/>
      <c r="E4" s="3"/>
      <c r="F4" s="3"/>
    </row>
    <row r="5" spans="2:6" ht="19.5" customHeight="1">
      <c r="B5" s="2" t="s">
        <v>39</v>
      </c>
      <c r="C5" s="3">
        <f>'Year 1'!C5</f>
        <v>0</v>
      </c>
      <c r="D5" s="3"/>
      <c r="E5" s="3"/>
      <c r="F5" s="3"/>
    </row>
    <row r="6" spans="2:4" ht="19.5" customHeight="1">
      <c r="B6" s="2" t="s">
        <v>1</v>
      </c>
      <c r="C6" s="23">
        <v>41821</v>
      </c>
      <c r="D6" s="3"/>
    </row>
    <row r="7" spans="2:4" ht="19.5" customHeight="1">
      <c r="B7" s="2" t="s">
        <v>2</v>
      </c>
      <c r="C7" s="23">
        <v>42551</v>
      </c>
      <c r="D7" s="3"/>
    </row>
    <row r="11" spans="1:8" ht="15">
      <c r="A11" s="1" t="s">
        <v>11</v>
      </c>
      <c r="B11" s="1" t="s">
        <v>16</v>
      </c>
      <c r="H11" s="6">
        <f>'Year 1'!H17+'Year 2'!H17</f>
        <v>64116.25</v>
      </c>
    </row>
    <row r="12" spans="1:8" ht="15">
      <c r="A12" s="1" t="s">
        <v>15</v>
      </c>
      <c r="B12" s="1" t="s">
        <v>18</v>
      </c>
      <c r="F12" s="6"/>
      <c r="G12" s="6"/>
      <c r="H12" s="6">
        <f>'Year 1'!H22+'Year 2'!H22</f>
        <v>16000</v>
      </c>
    </row>
    <row r="13" spans="1:8" ht="15">
      <c r="A13" s="1" t="s">
        <v>23</v>
      </c>
      <c r="B13" s="1" t="s">
        <v>24</v>
      </c>
      <c r="F13" s="6"/>
      <c r="G13" s="6"/>
      <c r="H13" s="6">
        <f>'Year 1'!H32+'Year 2'!H32</f>
        <v>9084</v>
      </c>
    </row>
    <row r="14" spans="1:8" ht="15">
      <c r="A14" s="1" t="s">
        <v>29</v>
      </c>
      <c r="B14" s="1" t="s">
        <v>30</v>
      </c>
      <c r="F14" s="6"/>
      <c r="G14" s="6"/>
      <c r="H14" s="21">
        <f>'Year 1'!H41+'Year 2'!H41</f>
        <v>10800</v>
      </c>
    </row>
    <row r="15" spans="2:8" ht="15">
      <c r="B15" s="2" t="s">
        <v>35</v>
      </c>
      <c r="C15" s="2"/>
      <c r="D15" s="2"/>
      <c r="E15" s="2"/>
      <c r="F15" s="7"/>
      <c r="G15" s="7"/>
      <c r="H15" s="22">
        <f>SUM(H11:H14)</f>
        <v>100000.25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SOM IS</cp:lastModifiedBy>
  <cp:lastPrinted>2005-07-29T21:56:39Z</cp:lastPrinted>
  <dcterms:created xsi:type="dcterms:W3CDTF">2005-07-29T19:05:06Z</dcterms:created>
  <dcterms:modified xsi:type="dcterms:W3CDTF">2015-03-30T14:52:48Z</dcterms:modified>
  <cp:category/>
  <cp:version/>
  <cp:contentType/>
  <cp:contentStatus/>
</cp:coreProperties>
</file>